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5940" windowHeight="1504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'Feuil1'!$A$4:$F$35</definedName>
  </definedNames>
  <calcPr fullCalcOnLoad="1"/>
</workbook>
</file>

<file path=xl/sharedStrings.xml><?xml version="1.0" encoding="utf-8"?>
<sst xmlns="http://schemas.openxmlformats.org/spreadsheetml/2006/main" count="71" uniqueCount="34">
  <si>
    <t>Chaleur transportée par les conduites (Teller, app.C)</t>
  </si>
  <si>
    <t xml:space="preserve">Traitement par Réacteurs à sels fondus (100% fissionnés) </t>
  </si>
  <si>
    <t xml:space="preserve">Traitement par Réacteur à onde de combustion (50% fissionnés) </t>
  </si>
  <si>
    <t>Potentiel financier des déchets nucléaires des centrales suisses</t>
  </si>
  <si>
    <t>Estimation, à partir de 2017</t>
  </si>
  <si>
    <t xml:space="preserve">Estimation, nettement plus tard que 2017 </t>
  </si>
  <si>
    <t>Prix client final moyen selon monsieur Prix (C1-8000)</t>
  </si>
  <si>
    <t>Facteur</t>
  </si>
  <si>
    <t>Valeur</t>
  </si>
  <si>
    <t xml:space="preserve"> KWHél/kg</t>
  </si>
  <si>
    <t xml:space="preserve"> KWHth/kg</t>
  </si>
  <si>
    <t>Arrondi à Fr.10'000.-</t>
  </si>
  <si>
    <t>Unité</t>
  </si>
  <si>
    <t>unité</t>
  </si>
  <si>
    <t>Notation scientif.</t>
  </si>
  <si>
    <t>courante</t>
  </si>
  <si>
    <t>Changt</t>
  </si>
  <si>
    <t>Métaux fertiles ou fissiles dans déchets, selon M. deReyff</t>
  </si>
  <si>
    <t>Fabrication d'électricité; rendement de Carnot (1000°K, cf Teller)</t>
  </si>
  <si>
    <t xml:space="preserve"> KWHél</t>
  </si>
  <si>
    <t xml:space="preserve"> KWHél/habitant</t>
  </si>
  <si>
    <t>Montant par habitant</t>
  </si>
  <si>
    <t>Electricité vendue par habitant</t>
  </si>
  <si>
    <t xml:space="preserve"> Fr.</t>
  </si>
  <si>
    <t xml:space="preserve"> Fr./habitant</t>
  </si>
  <si>
    <t xml:space="preserve">En 2015,  ~ 1'694 tonnes de métaux fissiles ou fertiles </t>
  </si>
  <si>
    <t>Electricité vendue (57'330 GWh/61'637 GWh en 2005)</t>
  </si>
  <si>
    <t xml:space="preserve"> KWhth/kg</t>
  </si>
  <si>
    <t>U235 ou Pu239 fissionnés: 1/1'000 ---&gt; énergie</t>
  </si>
  <si>
    <t>Energie E=mc2 de 1 kg de matière</t>
  </si>
  <si>
    <t>Notation courante</t>
  </si>
  <si>
    <t>Fr./kg UO2</t>
  </si>
  <si>
    <t>KWHth/kg</t>
  </si>
  <si>
    <t>Résidu</t>
  </si>
</sst>
</file>

<file path=xl/styles.xml><?xml version="1.0" encoding="utf-8"?>
<styleSheet xmlns="http://schemas.openxmlformats.org/spreadsheetml/2006/main">
  <numFmts count="1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0.0000000E+00"/>
    <numFmt numFmtId="165" formatCode="&quot;sFr&quot;#,##0.0000000"/>
    <numFmt numFmtId="166" formatCode="&quot;sFr&quot;#,##0.00"/>
    <numFmt numFmtId="167" formatCode="0.0%"/>
    <numFmt numFmtId="168" formatCode="0.E+00"/>
    <numFmt numFmtId="169" formatCode="0.00000E+00"/>
    <numFmt numFmtId="170" formatCode="#,##0.0000"/>
  </numFmts>
  <fonts count="7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61"/>
      <name val="Geneva"/>
      <family val="0"/>
    </font>
    <font>
      <b/>
      <u val="single"/>
      <sz val="14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10" fontId="0" fillId="0" borderId="3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 quotePrefix="1">
      <alignment/>
    </xf>
    <xf numFmtId="3" fontId="0" fillId="0" borderId="6" xfId="0" applyNumberFormat="1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10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10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8" xfId="0" applyBorder="1" applyAlignment="1">
      <alignment horizontal="right"/>
    </xf>
    <xf numFmtId="169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 quotePrefix="1">
      <alignment/>
    </xf>
    <xf numFmtId="170" fontId="0" fillId="0" borderId="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2" borderId="1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31" sqref="G31"/>
    </sheetView>
  </sheetViews>
  <sheetFormatPr defaultColWidth="11.19921875" defaultRowHeight="15"/>
  <cols>
    <col min="1" max="1" width="50.59765625" style="0" customWidth="1"/>
    <col min="2" max="2" width="6.09765625" style="0" customWidth="1"/>
    <col min="3" max="3" width="8.8984375" style="2" customWidth="1"/>
    <col min="4" max="4" width="14.5" style="3" customWidth="1"/>
    <col min="5" max="5" width="17" style="1" customWidth="1"/>
    <col min="6" max="6" width="13" style="1" customWidth="1"/>
    <col min="8" max="8" width="11.09765625" style="0" bestFit="1" customWidth="1"/>
  </cols>
  <sheetData>
    <row r="1" ht="18">
      <c r="B1" s="27" t="s">
        <v>3</v>
      </c>
    </row>
    <row r="3" ht="16.5" thickBot="1"/>
    <row r="4" spans="1:6" ht="15.75">
      <c r="A4" s="9" t="s">
        <v>4</v>
      </c>
      <c r="B4" s="10" t="s">
        <v>16</v>
      </c>
      <c r="C4" s="11" t="s">
        <v>7</v>
      </c>
      <c r="D4" s="12" t="s">
        <v>8</v>
      </c>
      <c r="E4" s="13" t="s">
        <v>8</v>
      </c>
      <c r="F4" s="14" t="s">
        <v>12</v>
      </c>
    </row>
    <row r="5" spans="1:6" ht="16.5" thickBot="1">
      <c r="A5" s="19"/>
      <c r="B5" s="34" t="s">
        <v>13</v>
      </c>
      <c r="C5" s="21"/>
      <c r="D5" s="35" t="s">
        <v>14</v>
      </c>
      <c r="E5" s="36" t="s">
        <v>30</v>
      </c>
      <c r="F5" s="22"/>
    </row>
    <row r="6" spans="1:6" ht="15.75">
      <c r="A6" s="28"/>
      <c r="B6" s="29"/>
      <c r="C6" s="30"/>
      <c r="D6" s="31"/>
      <c r="E6" s="32"/>
      <c r="F6" s="33"/>
    </row>
    <row r="7" spans="1:6" ht="15.75">
      <c r="A7" s="15" t="s">
        <v>29</v>
      </c>
      <c r="B7" s="4"/>
      <c r="C7" s="6"/>
      <c r="D7" s="7">
        <f>25000000000</f>
        <v>25000000000</v>
      </c>
      <c r="E7" s="5">
        <f>D7</f>
        <v>25000000000</v>
      </c>
      <c r="F7" s="16" t="s">
        <v>27</v>
      </c>
    </row>
    <row r="8" spans="1:6" ht="15.75">
      <c r="A8" s="17" t="s">
        <v>28</v>
      </c>
      <c r="B8" s="4"/>
      <c r="C8" s="8">
        <v>0.001</v>
      </c>
      <c r="D8" s="7">
        <f>D7*C8</f>
        <v>25000000</v>
      </c>
      <c r="E8" s="5">
        <f>D8</f>
        <v>25000000</v>
      </c>
      <c r="F8" s="18" t="s">
        <v>10</v>
      </c>
    </row>
    <row r="9" spans="1:6" ht="15.75">
      <c r="A9" s="15" t="s">
        <v>17</v>
      </c>
      <c r="B9" s="4"/>
      <c r="C9" s="8">
        <f>94.5%+1%+1%+0.1%+0.1%</f>
        <v>0.967</v>
      </c>
      <c r="D9" s="7">
        <f>D8*C9</f>
        <v>24175000</v>
      </c>
      <c r="E9" s="5">
        <f aca="true" t="shared" si="0" ref="E9:E16">D9</f>
        <v>24175000</v>
      </c>
      <c r="F9" s="18" t="s">
        <v>10</v>
      </c>
    </row>
    <row r="10" spans="1:6" ht="15.75">
      <c r="A10" s="25" t="s">
        <v>2</v>
      </c>
      <c r="B10" s="26"/>
      <c r="C10" s="45">
        <v>0.5</v>
      </c>
      <c r="D10" s="7">
        <f>D9*C10</f>
        <v>12087500</v>
      </c>
      <c r="E10" s="5">
        <f t="shared" si="0"/>
        <v>12087500</v>
      </c>
      <c r="F10" s="18" t="s">
        <v>10</v>
      </c>
    </row>
    <row r="11" spans="1:6" ht="15.75">
      <c r="A11" s="15" t="s">
        <v>0</v>
      </c>
      <c r="B11" s="4"/>
      <c r="C11" s="8">
        <f>(1000-273)/900</f>
        <v>0.8077777777777778</v>
      </c>
      <c r="D11" s="7">
        <f>D10*C11</f>
        <v>9764013.88888889</v>
      </c>
      <c r="E11" s="5">
        <f t="shared" si="0"/>
        <v>9764013.88888889</v>
      </c>
      <c r="F11" s="18" t="s">
        <v>10</v>
      </c>
    </row>
    <row r="12" spans="1:9" ht="15.75">
      <c r="A12" s="15" t="s">
        <v>18</v>
      </c>
      <c r="B12" s="4"/>
      <c r="C12" s="8">
        <v>0.6</v>
      </c>
      <c r="D12" s="7">
        <f>D11*C12</f>
        <v>5858408.333333334</v>
      </c>
      <c r="E12" s="5">
        <f t="shared" si="0"/>
        <v>5858408.333333334</v>
      </c>
      <c r="F12" s="18" t="s">
        <v>9</v>
      </c>
      <c r="H12" s="47">
        <f>C14*E12*C16/113%</f>
        <v>996258.3211404311</v>
      </c>
      <c r="I12" t="s">
        <v>31</v>
      </c>
    </row>
    <row r="13" spans="1:6" ht="15.75">
      <c r="A13" s="15" t="s">
        <v>25</v>
      </c>
      <c r="B13" s="4">
        <v>1000</v>
      </c>
      <c r="C13" s="5">
        <v>1694</v>
      </c>
      <c r="D13" s="7">
        <f>D12*C13*B13</f>
        <v>9924143716666.668</v>
      </c>
      <c r="E13" s="5">
        <f t="shared" si="0"/>
        <v>9924143716666.668</v>
      </c>
      <c r="F13" s="16" t="s">
        <v>19</v>
      </c>
    </row>
    <row r="14" spans="1:6" ht="15.75">
      <c r="A14" s="15" t="s">
        <v>26</v>
      </c>
      <c r="B14" s="4"/>
      <c r="C14" s="8">
        <f>57330/61637</f>
        <v>0.9301231403215601</v>
      </c>
      <c r="D14" s="7">
        <f>D13*C14</f>
        <v>9230675718748.48</v>
      </c>
      <c r="E14" s="5">
        <f t="shared" si="0"/>
        <v>9230675718748.48</v>
      </c>
      <c r="F14" s="16" t="s">
        <v>19</v>
      </c>
    </row>
    <row r="15" spans="1:6" ht="15.75">
      <c r="A15" s="15" t="s">
        <v>22</v>
      </c>
      <c r="B15" s="4"/>
      <c r="C15" s="5">
        <v>7502000</v>
      </c>
      <c r="D15" s="7">
        <f>D14/C15</f>
        <v>1230428.6481936125</v>
      </c>
      <c r="E15" s="5">
        <f t="shared" si="0"/>
        <v>1230428.6481936125</v>
      </c>
      <c r="F15" s="16" t="s">
        <v>20</v>
      </c>
    </row>
    <row r="16" spans="1:6" ht="15.75">
      <c r="A16" s="15" t="s">
        <v>6</v>
      </c>
      <c r="B16" s="4"/>
      <c r="C16" s="42">
        <v>0.2066</v>
      </c>
      <c r="D16" s="7">
        <f>D14*C16</f>
        <v>1907057603493.436</v>
      </c>
      <c r="E16" s="5">
        <f t="shared" si="0"/>
        <v>1907057603493.436</v>
      </c>
      <c r="F16" s="16" t="s">
        <v>23</v>
      </c>
    </row>
    <row r="17" spans="1:6" ht="16.5" thickBot="1">
      <c r="A17" s="15" t="s">
        <v>21</v>
      </c>
      <c r="B17" s="4"/>
      <c r="C17" s="5">
        <f>C15</f>
        <v>7502000</v>
      </c>
      <c r="D17" s="7">
        <f>D16/C17</f>
        <v>254206.55871680033</v>
      </c>
      <c r="E17" s="24">
        <f>D17</f>
        <v>254206.55871680033</v>
      </c>
      <c r="F17" s="16" t="s">
        <v>24</v>
      </c>
    </row>
    <row r="18" spans="1:6" ht="16.5" thickBot="1">
      <c r="A18" s="19" t="s">
        <v>11</v>
      </c>
      <c r="B18" s="20"/>
      <c r="C18" s="21"/>
      <c r="D18" s="23"/>
      <c r="E18" s="44">
        <v>250000</v>
      </c>
      <c r="F18" s="43" t="s">
        <v>24</v>
      </c>
    </row>
    <row r="19" spans="1:6" ht="15.75">
      <c r="A19" s="37"/>
      <c r="B19" s="37"/>
      <c r="C19" s="38"/>
      <c r="D19" s="39"/>
      <c r="E19" s="40"/>
      <c r="F19" s="41"/>
    </row>
    <row r="20" ht="16.5" thickBot="1"/>
    <row r="21" spans="1:6" ht="15.75">
      <c r="A21" s="9" t="s">
        <v>5</v>
      </c>
      <c r="B21" s="10" t="s">
        <v>16</v>
      </c>
      <c r="C21" s="11" t="s">
        <v>7</v>
      </c>
      <c r="D21" s="12" t="s">
        <v>8</v>
      </c>
      <c r="E21" s="13" t="s">
        <v>8</v>
      </c>
      <c r="F21" s="14" t="s">
        <v>12</v>
      </c>
    </row>
    <row r="22" spans="1:6" ht="16.5" thickBot="1">
      <c r="A22" s="19"/>
      <c r="B22" s="34" t="s">
        <v>13</v>
      </c>
      <c r="C22" s="21"/>
      <c r="D22" s="35" t="s">
        <v>14</v>
      </c>
      <c r="E22" s="36" t="s">
        <v>15</v>
      </c>
      <c r="F22" s="22"/>
    </row>
    <row r="23" spans="1:6" ht="15.75">
      <c r="A23" s="28"/>
      <c r="B23" s="29"/>
      <c r="C23" s="30"/>
      <c r="D23" s="31"/>
      <c r="E23" s="32"/>
      <c r="F23" s="33"/>
    </row>
    <row r="24" spans="1:6" ht="15.75">
      <c r="A24" s="15" t="s">
        <v>29</v>
      </c>
      <c r="B24" s="4"/>
      <c r="C24" s="6"/>
      <c r="D24" s="7">
        <f>25000000000</f>
        <v>25000000000</v>
      </c>
      <c r="E24" s="5">
        <f>D24</f>
        <v>25000000000</v>
      </c>
      <c r="F24" s="16" t="s">
        <v>27</v>
      </c>
    </row>
    <row r="25" spans="1:6" ht="15.75">
      <c r="A25" s="17" t="s">
        <v>28</v>
      </c>
      <c r="B25" s="4"/>
      <c r="C25" s="8">
        <v>0.001</v>
      </c>
      <c r="D25" s="7">
        <f>D24*C25</f>
        <v>25000000</v>
      </c>
      <c r="E25" s="5">
        <f>D25</f>
        <v>25000000</v>
      </c>
      <c r="F25" s="18" t="s">
        <v>10</v>
      </c>
    </row>
    <row r="26" spans="1:6" ht="15.75">
      <c r="A26" s="15" t="s">
        <v>17</v>
      </c>
      <c r="B26" s="4"/>
      <c r="C26" s="8">
        <f>94.5%+1%+1%+0.1%+0.1%</f>
        <v>0.967</v>
      </c>
      <c r="D26" s="7">
        <f>D25*C26</f>
        <v>24175000</v>
      </c>
      <c r="E26" s="5">
        <f aca="true" t="shared" si="1" ref="E26:E33">D26</f>
        <v>24175000</v>
      </c>
      <c r="F26" s="18" t="s">
        <v>10</v>
      </c>
    </row>
    <row r="27" spans="1:6" ht="15.75">
      <c r="A27" s="25" t="s">
        <v>1</v>
      </c>
      <c r="B27" s="26"/>
      <c r="C27" s="45">
        <v>1</v>
      </c>
      <c r="D27" s="7">
        <f>D26*C27</f>
        <v>24175000</v>
      </c>
      <c r="E27" s="5">
        <f t="shared" si="1"/>
        <v>24175000</v>
      </c>
      <c r="F27" s="18" t="s">
        <v>10</v>
      </c>
    </row>
    <row r="28" spans="1:6" ht="15.75">
      <c r="A28" s="15" t="s">
        <v>0</v>
      </c>
      <c r="B28" s="4"/>
      <c r="C28" s="8">
        <f>(1000-273)/900</f>
        <v>0.8077777777777778</v>
      </c>
      <c r="D28" s="7">
        <f>D27*C28</f>
        <v>19528027.77777778</v>
      </c>
      <c r="E28" s="5">
        <f t="shared" si="1"/>
        <v>19528027.77777778</v>
      </c>
      <c r="F28" s="18" t="s">
        <v>10</v>
      </c>
    </row>
    <row r="29" spans="1:9" ht="15.75">
      <c r="A29" s="15" t="s">
        <v>18</v>
      </c>
      <c r="B29" s="4"/>
      <c r="C29" s="8">
        <v>0.6</v>
      </c>
      <c r="D29" s="7">
        <f>D28*C29</f>
        <v>11716816.666666668</v>
      </c>
      <c r="E29" s="5">
        <f t="shared" si="1"/>
        <v>11716816.666666668</v>
      </c>
      <c r="F29" s="18" t="s">
        <v>9</v>
      </c>
      <c r="H29" s="47">
        <f>C31*E29*C33/113%</f>
        <v>1992516.6422808622</v>
      </c>
      <c r="I29" t="s">
        <v>31</v>
      </c>
    </row>
    <row r="30" spans="1:6" ht="15.75">
      <c r="A30" s="15" t="s">
        <v>25</v>
      </c>
      <c r="B30" s="4">
        <v>1000</v>
      </c>
      <c r="C30" s="5">
        <v>1694</v>
      </c>
      <c r="D30" s="7">
        <f>D29*C30*B30</f>
        <v>19848287433333.336</v>
      </c>
      <c r="E30" s="5">
        <f t="shared" si="1"/>
        <v>19848287433333.336</v>
      </c>
      <c r="F30" s="16" t="s">
        <v>19</v>
      </c>
    </row>
    <row r="31" spans="1:9" ht="15.75">
      <c r="A31" s="15" t="s">
        <v>26</v>
      </c>
      <c r="B31" s="4"/>
      <c r="C31" s="8">
        <f>57330/61637</f>
        <v>0.9301231403215601</v>
      </c>
      <c r="D31" s="7">
        <f>D30*C31</f>
        <v>18461351437496.96</v>
      </c>
      <c r="E31" s="5">
        <f t="shared" si="1"/>
        <v>18461351437496.96</v>
      </c>
      <c r="F31" s="16" t="s">
        <v>19</v>
      </c>
      <c r="G31" s="48" t="s">
        <v>33</v>
      </c>
      <c r="H31" s="1">
        <f>E28-E29</f>
        <v>7811211.111111112</v>
      </c>
      <c r="I31" t="s">
        <v>32</v>
      </c>
    </row>
    <row r="32" spans="1:6" ht="15.75">
      <c r="A32" s="15" t="s">
        <v>22</v>
      </c>
      <c r="B32" s="4"/>
      <c r="C32" s="5">
        <v>7502000</v>
      </c>
      <c r="D32" s="7">
        <f>D31/C32</f>
        <v>2460857.296387225</v>
      </c>
      <c r="E32" s="5">
        <f t="shared" si="1"/>
        <v>2460857.296387225</v>
      </c>
      <c r="F32" s="16" t="s">
        <v>20</v>
      </c>
    </row>
    <row r="33" spans="1:6" ht="15.75">
      <c r="A33" s="15" t="s">
        <v>6</v>
      </c>
      <c r="B33" s="4"/>
      <c r="C33" s="42">
        <v>0.2066</v>
      </c>
      <c r="D33" s="7">
        <f>D31*C33</f>
        <v>3814115206986.872</v>
      </c>
      <c r="E33" s="5">
        <f t="shared" si="1"/>
        <v>3814115206986.872</v>
      </c>
      <c r="F33" s="16" t="s">
        <v>23</v>
      </c>
    </row>
    <row r="34" spans="1:6" ht="16.5" thickBot="1">
      <c r="A34" s="15" t="s">
        <v>21</v>
      </c>
      <c r="B34" s="4"/>
      <c r="C34" s="5">
        <f>C32</f>
        <v>7502000</v>
      </c>
      <c r="D34" s="7">
        <f>D33/C34</f>
        <v>508413.11743360065</v>
      </c>
      <c r="E34" s="24">
        <f>D34</f>
        <v>508413.11743360065</v>
      </c>
      <c r="F34" s="16" t="s">
        <v>24</v>
      </c>
    </row>
    <row r="35" spans="1:6" ht="16.5" thickBot="1">
      <c r="A35" s="19" t="s">
        <v>11</v>
      </c>
      <c r="B35" s="20"/>
      <c r="C35" s="21"/>
      <c r="D35" s="23"/>
      <c r="E35" s="46">
        <v>500000</v>
      </c>
      <c r="F35" s="43" t="s">
        <v>24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80"/>
  <headerFooter alignWithMargins="0">
    <oddHeader>&amp;C&amp;14&amp;UPotentiel financier des déchets nucléaires des centrales suisses</oddHeader>
    <oddFooter>&amp;LColombier(VD), 27.1.2007
André Bovay-Rohr&amp;RDate d'édition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Bovay-Rohr</dc:creator>
  <cp:keywords/>
  <dc:description/>
  <cp:lastModifiedBy>André Bovay-Rohr</cp:lastModifiedBy>
  <cp:lastPrinted>2007-01-29T14:19:44Z</cp:lastPrinted>
  <dcterms:created xsi:type="dcterms:W3CDTF">2007-01-26T16:51:27Z</dcterms:created>
  <cp:category/>
  <cp:version/>
  <cp:contentType/>
  <cp:contentStatus/>
</cp:coreProperties>
</file>